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75" windowWidth="19440" windowHeight="11040" tabRatio="264" activeTab="0"/>
  </bookViews>
  <sheets>
    <sheet name="профнастил Grand Line" sheetId="1" r:id="rId1"/>
  </sheets>
  <definedNames>
    <definedName name="_xlnm.Print_Area" localSheetId="0">'профнастил Grand Line'!$A$1:$M$56</definedName>
  </definedNames>
  <calcPr fullCalcOnLoad="1" refMode="R1C1"/>
</workbook>
</file>

<file path=xl/sharedStrings.xml><?xml version="1.0" encoding="utf-8"?>
<sst xmlns="http://schemas.openxmlformats.org/spreadsheetml/2006/main" count="165" uniqueCount="70">
  <si>
    <t>Профнастил GRAND LINE с цветным полимерным покрытием</t>
  </si>
  <si>
    <t>Наименование</t>
  </si>
  <si>
    <t xml:space="preserve"> Ед. изм.</t>
  </si>
  <si>
    <t xml:space="preserve">  РЕ 0,4</t>
  </si>
  <si>
    <t>Профнастил GL8 (C8)</t>
  </si>
  <si>
    <r>
      <t>м</t>
    </r>
    <r>
      <rPr>
        <sz val="10"/>
        <rFont val="Arial Cyr"/>
        <family val="2"/>
      </rPr>
      <t>²</t>
    </r>
  </si>
  <si>
    <t>Профнастил GL10 (C10)</t>
  </si>
  <si>
    <t>Профнастил GL20 (C20)</t>
  </si>
  <si>
    <t>Профнастил GL21 (C21)</t>
  </si>
  <si>
    <t>Профнастил GL35 (HC35)</t>
  </si>
  <si>
    <t>Профнастил GL60 (H60)</t>
  </si>
  <si>
    <t>шт</t>
  </si>
  <si>
    <t>Ед. изм.</t>
  </si>
  <si>
    <t xml:space="preserve">РЕ 0,7 </t>
  </si>
  <si>
    <t>Профнастил GL60 (HС 60)</t>
  </si>
  <si>
    <t>Профнастил GL75 (HС 75)</t>
  </si>
  <si>
    <t>Профнастил оцинкованный</t>
  </si>
  <si>
    <t>Zn 0,4</t>
  </si>
  <si>
    <t>Zn 0,5</t>
  </si>
  <si>
    <t>Zn 0,55</t>
  </si>
  <si>
    <t>Zn 0,7</t>
  </si>
  <si>
    <t>Zn 0,8</t>
  </si>
  <si>
    <t>Zn 0,9</t>
  </si>
  <si>
    <t>Параметры листов профнастила</t>
  </si>
  <si>
    <t>Общая ширина. мм</t>
  </si>
  <si>
    <t>Полезная  ширина. мм</t>
  </si>
  <si>
    <t>Профнастил GL8 (С8)  А, В</t>
  </si>
  <si>
    <t>Профнастил GL10 (C10) А, В, R</t>
  </si>
  <si>
    <t>Профнастил GL20 (C20) А, В, R</t>
  </si>
  <si>
    <t>Профнастил GL21 (C21, С21 R)</t>
  </si>
  <si>
    <t>Профнастил GL35 (HC35, HC35 R)</t>
  </si>
  <si>
    <t>Профнастил GL60 (H60 А, Н 60 R)</t>
  </si>
  <si>
    <t>Профнастил GL75 (H75 А, H75 R)</t>
  </si>
  <si>
    <t>Профнастил GL10  фигурный</t>
  </si>
  <si>
    <r>
      <t>Цвета Классика:</t>
    </r>
    <r>
      <rPr>
        <b/>
        <sz val="11"/>
        <color indexed="63"/>
        <rFont val="Arial Cyr"/>
        <family val="2"/>
      </rPr>
      <t xml:space="preserve"> </t>
    </r>
    <r>
      <rPr>
        <b/>
        <sz val="8"/>
        <color indexed="63"/>
        <rFont val="Arial Cyr"/>
        <family val="2"/>
      </rPr>
      <t>RAL 1014, RAL 1015, RAL 3003, RAL3005, RAL 3009, RAL 3011, RAL 5002, RAL 5005, RAL 6002, RAL 6005, RAL 7004, RAL 8017, RAL 9003</t>
    </r>
  </si>
  <si>
    <r>
      <t>Цвета Эксклюзив:</t>
    </r>
    <r>
      <rPr>
        <b/>
        <sz val="11"/>
        <color indexed="63"/>
        <rFont val="Arial Cyr"/>
        <family val="2"/>
      </rPr>
      <t xml:space="preserve"> </t>
    </r>
    <r>
      <rPr>
        <b/>
        <sz val="8"/>
        <color indexed="63"/>
        <rFont val="Arial Cyr"/>
        <family val="2"/>
      </rPr>
      <t>RAL 1018, RAL 2004, RAL 5021, RAL 5024, RAL 6019, RAL 6029, RAL 7005, RAL 7024, RAL 8004, RAL 9002, RAL 9004, RAL 9003, RR11, RR21, RR29, RR32</t>
    </r>
  </si>
  <si>
    <r>
      <t xml:space="preserve">  При заказе изделий с защитной пленкой – наценка +20% руб./м</t>
    </r>
    <r>
      <rPr>
        <sz val="11"/>
        <color indexed="63"/>
        <rFont val="Arial Cyr"/>
        <family val="2"/>
      </rPr>
      <t>²</t>
    </r>
    <r>
      <rPr>
        <sz val="11"/>
        <color indexed="63"/>
        <rFont val="Arial"/>
        <family val="2"/>
      </rPr>
      <t>. При заказе штрипса (полосы гл.листа в рулоне) – наценка +3% к цене гладкого листа.  При заказе менее 50 м</t>
    </r>
    <r>
      <rPr>
        <sz val="11"/>
        <color indexed="63"/>
        <rFont val="Arial Cyr"/>
        <family val="2"/>
      </rPr>
      <t>²</t>
    </r>
    <r>
      <rPr>
        <sz val="11"/>
        <color indexed="63"/>
        <rFont val="Arial"/>
        <family val="2"/>
      </rPr>
      <t xml:space="preserve"> профнастила   -  наценка или увеличенный срок изготовления.                                                                                                                                                                                       </t>
    </r>
  </si>
  <si>
    <t>производство -  Россия</t>
  </si>
  <si>
    <t xml:space="preserve">ПРОФНАСТИЛ GRAND LINE </t>
  </si>
  <si>
    <t>-</t>
  </si>
  <si>
    <t xml:space="preserve"> - </t>
  </si>
  <si>
    <t xml:space="preserve">  РЕ 0,35</t>
  </si>
  <si>
    <t xml:space="preserve">  РЕ 0,45</t>
  </si>
  <si>
    <t>Zn 0,35</t>
  </si>
  <si>
    <t>Zn 0,45</t>
  </si>
  <si>
    <t>РЕ 0,8</t>
  </si>
  <si>
    <t>Плоский лист 1250х2000 мм</t>
  </si>
  <si>
    <t>Atlas</t>
  </si>
  <si>
    <t>Quarzit Lite</t>
  </si>
  <si>
    <t xml:space="preserve">Quarzit </t>
  </si>
  <si>
    <t>Quarzit Matt</t>
  </si>
  <si>
    <t xml:space="preserve">РЕ 0,65 </t>
  </si>
  <si>
    <t>Satin 0,5</t>
  </si>
  <si>
    <r>
      <t>Velur</t>
    </r>
    <r>
      <rPr>
        <b/>
        <sz val="8"/>
        <color indexed="10"/>
        <rFont val="Arial Cyr"/>
        <family val="0"/>
      </rPr>
      <t>*</t>
    </r>
  </si>
  <si>
    <t>Texture (Drap) 0,45</t>
  </si>
  <si>
    <r>
      <t xml:space="preserve"> Профнастил Grand Line производится из оцинкованного металла с полимерными покрытиями: PE (полиэстер), Atlas, Velur, Quarzit, Quarzit Lite, Quarzit Matt, Safari, Texture (Drap), Colority Print.</t>
    </r>
    <r>
      <rPr>
        <b/>
        <sz val="11"/>
        <color indexed="10"/>
        <rFont val="Arial"/>
        <family val="2"/>
      </rPr>
      <t>*</t>
    </r>
    <r>
      <rPr>
        <sz val="11"/>
        <color indexed="20"/>
        <rFont val="Arial"/>
        <family val="2"/>
      </rPr>
      <t>Позиции с покрытием Velur, Safari, Textur (Drap), Colority Print изгототовливаются только с защитной пленкой.</t>
    </r>
  </si>
  <si>
    <r>
      <t>Safari 0,45</t>
    </r>
    <r>
      <rPr>
        <b/>
        <sz val="9"/>
        <color indexed="10"/>
        <rFont val="Arial"/>
        <family val="2"/>
      </rPr>
      <t>*</t>
    </r>
  </si>
  <si>
    <r>
      <t>Safari 0,5</t>
    </r>
    <r>
      <rPr>
        <b/>
        <sz val="9"/>
        <color indexed="10"/>
        <rFont val="Arial"/>
        <family val="2"/>
      </rPr>
      <t>*</t>
    </r>
  </si>
  <si>
    <r>
      <t>Colority Print 0,45</t>
    </r>
    <r>
      <rPr>
        <b/>
        <sz val="9"/>
        <color indexed="10"/>
        <rFont val="Arial"/>
        <family val="2"/>
      </rPr>
      <t>*</t>
    </r>
  </si>
  <si>
    <r>
      <t>Colority Print 0,5</t>
    </r>
    <r>
      <rPr>
        <b/>
        <sz val="9"/>
        <color indexed="10"/>
        <rFont val="Arial"/>
        <family val="2"/>
      </rPr>
      <t>*</t>
    </r>
  </si>
  <si>
    <t>Профнастил GL10 фигурный</t>
  </si>
  <si>
    <t>PurPur</t>
  </si>
  <si>
    <t>Polydexter</t>
  </si>
  <si>
    <t>Quarzit RAL 9003</t>
  </si>
  <si>
    <r>
      <t>Colority Print dp0,5</t>
    </r>
    <r>
      <rPr>
        <b/>
        <sz val="9"/>
        <color indexed="10"/>
        <rFont val="Arial"/>
        <family val="2"/>
      </rPr>
      <t>*</t>
    </r>
  </si>
  <si>
    <t>Design</t>
  </si>
  <si>
    <t>Premium</t>
  </si>
  <si>
    <t>Optima</t>
  </si>
  <si>
    <t>Standart+</t>
  </si>
  <si>
    <t>РЕ двс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</si>
</sst>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_([$€]* #,##0.00_);_([$€]* \(#,##0.00\);_([$€]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</numFmts>
  <fonts count="44">
    <font>
      <sz val="10"/>
      <name val="Arial"/>
      <family val="2"/>
    </font>
    <font>
      <b/>
      <sz val="14"/>
      <color indexed="16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0"/>
      <color indexed="62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9"/>
      <color indexed="63"/>
      <name val="Arial Cyr"/>
      <family val="2"/>
    </font>
    <font>
      <b/>
      <sz val="11"/>
      <color indexed="63"/>
      <name val="Arial Cyr"/>
      <family val="2"/>
    </font>
    <font>
      <b/>
      <sz val="8"/>
      <color indexed="63"/>
      <name val="Arial Cyr"/>
      <family val="2"/>
    </font>
    <font>
      <sz val="11"/>
      <color indexed="20"/>
      <name val="Arial"/>
      <family val="2"/>
    </font>
    <font>
      <sz val="11"/>
      <color indexed="63"/>
      <name val="Arial"/>
      <family val="2"/>
    </font>
    <font>
      <sz val="11"/>
      <color indexed="63"/>
      <name val="Arial Cyr"/>
      <family val="2"/>
    </font>
    <font>
      <b/>
      <sz val="18"/>
      <color indexed="20"/>
      <name val="Arial Cyr"/>
      <family val="2"/>
    </font>
    <font>
      <b/>
      <sz val="14"/>
      <color indexed="53"/>
      <name val="Arial Cyr"/>
      <family val="2"/>
    </font>
    <font>
      <b/>
      <sz val="8"/>
      <name val="Arial Cyr"/>
      <family val="0"/>
    </font>
    <font>
      <b/>
      <sz val="9"/>
      <name val="Arial"/>
      <family val="2"/>
    </font>
    <font>
      <b/>
      <sz val="8"/>
      <color indexed="10"/>
      <name val="Arial Cyr"/>
      <family val="0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60"/>
      <name val="Arial Cyr"/>
      <family val="0"/>
    </font>
    <font>
      <b/>
      <sz val="12"/>
      <color rgb="FFC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ck">
        <color rgb="FF800080"/>
      </left>
      <right>
        <color indexed="63"/>
      </right>
      <top style="thick">
        <color rgb="FF800080"/>
      </top>
      <bottom>
        <color indexed="63"/>
      </bottom>
    </border>
    <border>
      <left>
        <color indexed="63"/>
      </left>
      <right>
        <color indexed="63"/>
      </right>
      <top style="thick">
        <color rgb="FF800080"/>
      </top>
      <bottom>
        <color indexed="63"/>
      </bottom>
    </border>
    <border>
      <left>
        <color indexed="63"/>
      </left>
      <right style="thick">
        <color rgb="FF800080"/>
      </right>
      <top style="thick">
        <color rgb="FF800080"/>
      </top>
      <bottom>
        <color indexed="63"/>
      </bottom>
    </border>
    <border>
      <left style="thick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800080"/>
      </right>
      <top>
        <color indexed="63"/>
      </top>
      <bottom>
        <color indexed="63"/>
      </bottom>
    </border>
    <border>
      <left style="thin"/>
      <right style="thick">
        <color rgb="FF800080"/>
      </right>
      <top style="thin"/>
      <bottom style="thin"/>
    </border>
    <border>
      <left style="thick">
        <color rgb="FF80008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800080"/>
      </right>
      <top style="thin"/>
      <bottom style="thin"/>
    </border>
    <border>
      <left style="thick">
        <color rgb="FF800080"/>
      </left>
      <right>
        <color indexed="63"/>
      </right>
      <top>
        <color indexed="63"/>
      </top>
      <bottom style="thick">
        <color rgb="FF800080"/>
      </bottom>
    </border>
    <border>
      <left>
        <color indexed="63"/>
      </left>
      <right>
        <color indexed="63"/>
      </right>
      <top>
        <color indexed="63"/>
      </top>
      <bottom style="thick">
        <color rgb="FF800080"/>
      </bottom>
    </border>
    <border>
      <left>
        <color indexed="63"/>
      </left>
      <right style="thick">
        <color rgb="FF800080"/>
      </right>
      <top>
        <color indexed="63"/>
      </top>
      <bottom style="thick">
        <color rgb="FF800080"/>
      </bottom>
    </border>
    <border>
      <left style="thick">
        <color rgb="FF800080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rgb="FF800080"/>
      </right>
      <top style="thin"/>
      <bottom style="medium"/>
    </border>
    <border>
      <left style="thick">
        <color rgb="FF80008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>
        <color rgb="FF800080"/>
      </right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3" fontId="0" fillId="0" borderId="0" applyFont="0" applyFill="0" applyBorder="0" applyAlignment="0" applyProtection="0"/>
    <xf numFmtId="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0" fillId="26" borderId="0" xfId="0" applyNumberFormat="1" applyFont="1" applyFill="1" applyBorder="1" applyAlignment="1">
      <alignment horizontal="left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0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center" wrapText="1" indent="1"/>
    </xf>
    <xf numFmtId="3" fontId="3" fillId="26" borderId="0" xfId="0" applyNumberFormat="1" applyFont="1" applyFill="1" applyBorder="1" applyAlignment="1">
      <alignment horizontal="center" vertical="center" wrapText="1"/>
    </xf>
    <xf numFmtId="0" fontId="0" fillId="26" borderId="0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14" fontId="0" fillId="26" borderId="14" xfId="0" applyNumberFormat="1" applyFill="1" applyBorder="1" applyAlignment="1">
      <alignment horizontal="left" vertical="center" indent="1"/>
    </xf>
    <xf numFmtId="14" fontId="0" fillId="26" borderId="15" xfId="0" applyNumberFormat="1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38" fillId="20" borderId="16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left" vertical="center" wrapText="1" indent="1"/>
    </xf>
    <xf numFmtId="0" fontId="0" fillId="26" borderId="15" xfId="0" applyFill="1" applyBorder="1" applyAlignment="1">
      <alignment/>
    </xf>
    <xf numFmtId="0" fontId="38" fillId="24" borderId="16" xfId="0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7" fillId="27" borderId="0" xfId="0" applyFont="1" applyFill="1" applyBorder="1" applyAlignment="1">
      <alignment horizontal="left" indent="1"/>
    </xf>
    <xf numFmtId="172" fontId="2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2" fillId="26" borderId="14" xfId="0" applyNumberFormat="1" applyFont="1" applyFill="1" applyBorder="1" applyAlignment="1">
      <alignment horizontal="left" vertical="center" wrapText="1" indent="1"/>
    </xf>
    <xf numFmtId="0" fontId="32" fillId="26" borderId="0" xfId="0" applyNumberFormat="1" applyFont="1" applyFill="1" applyBorder="1" applyAlignment="1">
      <alignment horizontal="left" vertical="center" wrapText="1" indent="1"/>
    </xf>
    <xf numFmtId="0" fontId="32" fillId="26" borderId="15" xfId="0" applyNumberFormat="1" applyFont="1" applyFill="1" applyBorder="1" applyAlignment="1">
      <alignment horizontal="left" vertical="center" wrapText="1" indent="1"/>
    </xf>
    <xf numFmtId="0" fontId="29" fillId="26" borderId="14" xfId="0" applyFont="1" applyFill="1" applyBorder="1" applyAlignment="1">
      <alignment horizontal="left" vertical="center" indent="1"/>
    </xf>
    <xf numFmtId="0" fontId="29" fillId="26" borderId="0" xfId="0" applyFont="1" applyFill="1" applyBorder="1" applyAlignment="1">
      <alignment horizontal="left" vertical="center" indent="1"/>
    </xf>
    <xf numFmtId="0" fontId="29" fillId="26" borderId="15" xfId="0" applyFont="1" applyFill="1" applyBorder="1" applyAlignment="1">
      <alignment horizontal="left" vertical="center" indent="1"/>
    </xf>
    <xf numFmtId="0" fontId="29" fillId="26" borderId="14" xfId="0" applyFont="1" applyFill="1" applyBorder="1" applyAlignment="1">
      <alignment horizontal="left" vertical="center" wrapText="1" indent="1"/>
    </xf>
    <xf numFmtId="0" fontId="29" fillId="26" borderId="0" xfId="0" applyFont="1" applyFill="1" applyBorder="1" applyAlignment="1">
      <alignment horizontal="left" vertical="center" wrapText="1" indent="1"/>
    </xf>
    <xf numFmtId="0" fontId="29" fillId="26" borderId="15" xfId="0" applyFont="1" applyFill="1" applyBorder="1" applyAlignment="1">
      <alignment horizontal="left" vertical="center" wrapText="1" indent="1"/>
    </xf>
    <xf numFmtId="0" fontId="33" fillId="26" borderId="14" xfId="0" applyFont="1" applyFill="1" applyBorder="1" applyAlignment="1">
      <alignment horizontal="left" vertical="center" wrapText="1" indent="1"/>
    </xf>
    <xf numFmtId="0" fontId="33" fillId="26" borderId="0" xfId="0" applyFont="1" applyFill="1" applyBorder="1" applyAlignment="1">
      <alignment horizontal="left" vertical="center" wrapText="1" indent="1"/>
    </xf>
    <xf numFmtId="0" fontId="33" fillId="26" borderId="15" xfId="0" applyFont="1" applyFill="1" applyBorder="1" applyAlignment="1">
      <alignment horizontal="left" vertical="center" wrapText="1" indent="1"/>
    </xf>
    <xf numFmtId="0" fontId="33" fillId="26" borderId="22" xfId="0" applyFont="1" applyFill="1" applyBorder="1" applyAlignment="1">
      <alignment horizontal="left" vertical="center" wrapText="1" indent="1"/>
    </xf>
    <xf numFmtId="0" fontId="33" fillId="26" borderId="23" xfId="0" applyFont="1" applyFill="1" applyBorder="1" applyAlignment="1">
      <alignment horizontal="left" vertical="center" wrapText="1" indent="1"/>
    </xf>
    <xf numFmtId="0" fontId="33" fillId="26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28" fillId="28" borderId="28" xfId="0" applyFont="1" applyFill="1" applyBorder="1" applyAlignment="1">
      <alignment horizontal="center" vertical="center"/>
    </xf>
    <xf numFmtId="0" fontId="28" fillId="28" borderId="29" xfId="0" applyFont="1" applyFill="1" applyBorder="1" applyAlignment="1">
      <alignment horizontal="center" vertical="center"/>
    </xf>
    <xf numFmtId="0" fontId="28" fillId="28" borderId="30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0" fontId="35" fillId="26" borderId="14" xfId="0" applyFont="1" applyFill="1" applyBorder="1" applyAlignment="1">
      <alignment horizontal="center"/>
    </xf>
    <xf numFmtId="0" fontId="35" fillId="26" borderId="0" xfId="0" applyFont="1" applyFill="1" applyBorder="1" applyAlignment="1">
      <alignment horizontal="center"/>
    </xf>
    <xf numFmtId="0" fontId="35" fillId="26" borderId="15" xfId="0" applyFont="1" applyFill="1" applyBorder="1" applyAlignment="1">
      <alignment horizontal="center"/>
    </xf>
    <xf numFmtId="0" fontId="36" fillId="26" borderId="14" xfId="0" applyFont="1" applyFill="1" applyBorder="1" applyAlignment="1">
      <alignment horizontal="center" vertical="top"/>
    </xf>
    <xf numFmtId="0" fontId="36" fillId="26" borderId="0" xfId="0" applyFont="1" applyFill="1" applyBorder="1" applyAlignment="1">
      <alignment horizontal="center" vertical="top"/>
    </xf>
    <xf numFmtId="0" fontId="36" fillId="26" borderId="15" xfId="0" applyFont="1" applyFill="1" applyBorder="1" applyAlignment="1">
      <alignment horizontal="center" vertical="top"/>
    </xf>
    <xf numFmtId="0" fontId="0" fillId="25" borderId="17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10" xfId="0" applyFont="1" applyFill="1" applyBorder="1" applyAlignment="1">
      <alignment horizontal="center" vertical="center"/>
    </xf>
    <xf numFmtId="0" fontId="28" fillId="29" borderId="16" xfId="0" applyFont="1" applyFill="1" applyBorder="1" applyAlignment="1">
      <alignment horizontal="center" vertical="center"/>
    </xf>
    <xf numFmtId="0" fontId="28" fillId="28" borderId="17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horizontal="center" vertical="center"/>
    </xf>
    <xf numFmtId="0" fontId="28" fillId="28" borderId="16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 wrapText="1"/>
    </xf>
  </cellXfs>
  <cellStyles count="83">
    <cellStyle name="Normal" xfId="0"/>
    <cellStyle name=" 1" xfId="15"/>
    <cellStyle name="_~1613671" xfId="16"/>
    <cellStyle name="_~7644457" xfId="17"/>
    <cellStyle name="_price_der_nov_раб" xfId="18"/>
    <cellStyle name="_price_der_nov_раб_~2260219" xfId="19"/>
    <cellStyle name="_price_der_nov_раб_GL розничный прайс Краснодар - 03.09.12" xfId="20"/>
    <cellStyle name="_price_der_nov_раб_дилерский прайс - лист 18.04.12" xfId="21"/>
    <cellStyle name="_price_der_nov_раб_Прайс для Краснодара 2" xfId="22"/>
    <cellStyle name="_price_der_nov_раб_Прайс полный ассортимент от 06.02.12 Центр" xfId="23"/>
    <cellStyle name="_price_der_nov_раб_Прайс полный ассортимент от 19.10.2011 Центр" xfId="24"/>
    <cellStyle name="_price_der_nov_раб_Прайс полный ассортимент Центр от 01.06.12" xfId="25"/>
    <cellStyle name="_Книга2" xfId="26"/>
    <cellStyle name="_лестницы" xfId="27"/>
    <cellStyle name="_прайс-лист розница" xfId="28"/>
    <cellStyle name="-15-1976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Euro" xfId="48"/>
    <cellStyle name="Normal_Sheet1" xfId="49"/>
    <cellStyle name="Standaard 10" xfId="50"/>
    <cellStyle name="Standaard 11" xfId="51"/>
    <cellStyle name="Standaard 12" xfId="52"/>
    <cellStyle name="Standaard 2" xfId="53"/>
    <cellStyle name="Standaard 3" xfId="54"/>
    <cellStyle name="Standaard 4" xfId="55"/>
    <cellStyle name="Standaard 5" xfId="56"/>
    <cellStyle name="Standaard 6" xfId="57"/>
    <cellStyle name="Standaard 7" xfId="58"/>
    <cellStyle name="Standaard 8" xfId="59"/>
    <cellStyle name="Standaard 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2 2 2" xfId="82"/>
    <cellStyle name="Обычный 2_Аквасток 1" xfId="83"/>
    <cellStyle name="Обычный 3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Процентный 2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1</xdr:row>
      <xdr:rowOff>152400</xdr:rowOff>
    </xdr:from>
    <xdr:to>
      <xdr:col>12</xdr:col>
      <xdr:colOff>523875</xdr:colOff>
      <xdr:row>3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819275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12</xdr:col>
      <xdr:colOff>619125</xdr:colOff>
      <xdr:row>0</xdr:row>
      <xdr:rowOff>1543050</xdr:rowOff>
    </xdr:to>
    <xdr:pic>
      <xdr:nvPicPr>
        <xdr:cNvPr id="2" name="Рисунок 1" descr="MSL_ALLOD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9896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SheetLayoutView="90" zoomScalePageLayoutView="0" workbookViewId="0" topLeftCell="A1">
      <selection activeCell="A3" sqref="A3:M3"/>
    </sheetView>
  </sheetViews>
  <sheetFormatPr defaultColWidth="11.57421875" defaultRowHeight="12.75"/>
  <cols>
    <col min="1" max="1" width="31.7109375" style="26" customWidth="1"/>
    <col min="2" max="2" width="10.140625" style="26" customWidth="1"/>
    <col min="3" max="11" width="9.7109375" style="26" customWidth="1"/>
    <col min="12" max="12" width="10.140625" style="26" customWidth="1"/>
    <col min="13" max="13" width="9.7109375" style="26" customWidth="1"/>
    <col min="14" max="14" width="7.7109375" style="26" customWidth="1"/>
    <col min="15" max="16384" width="11.57421875" style="26" customWidth="1"/>
  </cols>
  <sheetData>
    <row r="1" spans="1:13" ht="131.25" customHeight="1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3.5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39" customHeight="1">
      <c r="A3" s="75" t="s">
        <v>38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30.75" customHeight="1">
      <c r="A4" s="78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16.5" customHeight="1" thickBot="1">
      <c r="A5" s="16">
        <v>42667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7"/>
    </row>
    <row r="6" spans="1:14" ht="17.25" customHeight="1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27"/>
    </row>
    <row r="7" spans="1:14" ht="12.75">
      <c r="A7" s="33" t="s">
        <v>1</v>
      </c>
      <c r="B7" s="34" t="s">
        <v>12</v>
      </c>
      <c r="C7" s="35" t="s">
        <v>67</v>
      </c>
      <c r="D7" s="36"/>
      <c r="E7" s="36"/>
      <c r="F7" s="36"/>
      <c r="G7" s="36"/>
      <c r="H7" s="36"/>
      <c r="I7" s="37"/>
      <c r="J7" s="35" t="s">
        <v>68</v>
      </c>
      <c r="K7" s="36"/>
      <c r="L7" s="36"/>
      <c r="M7" s="38"/>
      <c r="N7" s="27"/>
    </row>
    <row r="8" spans="1:14" ht="36">
      <c r="A8" s="33"/>
      <c r="B8" s="34"/>
      <c r="C8" s="7" t="s">
        <v>41</v>
      </c>
      <c r="D8" s="7" t="s">
        <v>3</v>
      </c>
      <c r="E8" s="7" t="s">
        <v>42</v>
      </c>
      <c r="F8" s="7" t="s">
        <v>51</v>
      </c>
      <c r="G8" s="7" t="s">
        <v>13</v>
      </c>
      <c r="H8" s="7" t="s">
        <v>45</v>
      </c>
      <c r="I8" s="7" t="s">
        <v>69</v>
      </c>
      <c r="J8" s="7" t="s">
        <v>52</v>
      </c>
      <c r="K8" s="7" t="s">
        <v>54</v>
      </c>
      <c r="L8" s="7" t="s">
        <v>62</v>
      </c>
      <c r="M8" s="25" t="s">
        <v>61</v>
      </c>
      <c r="N8" s="27"/>
    </row>
    <row r="9" spans="1:14" ht="16.5" customHeight="1">
      <c r="A9" s="19" t="s">
        <v>4</v>
      </c>
      <c r="B9" s="1" t="s">
        <v>5</v>
      </c>
      <c r="C9" s="5">
        <v>267</v>
      </c>
      <c r="D9" s="5">
        <v>270</v>
      </c>
      <c r="E9" s="5">
        <v>295</v>
      </c>
      <c r="F9" s="5" t="s">
        <v>39</v>
      </c>
      <c r="G9" s="5" t="s">
        <v>39</v>
      </c>
      <c r="H9" s="5" t="s">
        <v>39</v>
      </c>
      <c r="I9" s="5">
        <v>326</v>
      </c>
      <c r="J9" s="5">
        <v>323</v>
      </c>
      <c r="K9" s="5">
        <v>340</v>
      </c>
      <c r="L9" s="5">
        <v>422</v>
      </c>
      <c r="M9" s="20">
        <v>456</v>
      </c>
      <c r="N9" s="27"/>
    </row>
    <row r="10" spans="1:14" ht="16.5" customHeight="1">
      <c r="A10" s="19" t="s">
        <v>6</v>
      </c>
      <c r="B10" s="1" t="s">
        <v>5</v>
      </c>
      <c r="C10" s="5">
        <v>274</v>
      </c>
      <c r="D10" s="5">
        <v>277</v>
      </c>
      <c r="E10" s="5">
        <v>302</v>
      </c>
      <c r="F10" s="5">
        <v>460</v>
      </c>
      <c r="G10" s="5">
        <v>481</v>
      </c>
      <c r="H10" s="5" t="s">
        <v>39</v>
      </c>
      <c r="I10" s="5">
        <v>334</v>
      </c>
      <c r="J10" s="5">
        <v>330</v>
      </c>
      <c r="K10" s="5">
        <v>348</v>
      </c>
      <c r="L10" s="5">
        <v>431</v>
      </c>
      <c r="M10" s="20">
        <v>466</v>
      </c>
      <c r="N10" s="27"/>
    </row>
    <row r="11" spans="1:14" ht="14.25">
      <c r="A11" s="19" t="s">
        <v>60</v>
      </c>
      <c r="B11" s="1" t="s">
        <v>5</v>
      </c>
      <c r="C11" s="5" t="s">
        <v>39</v>
      </c>
      <c r="D11" s="5" t="s">
        <v>39</v>
      </c>
      <c r="E11" s="5">
        <v>357</v>
      </c>
      <c r="F11" s="5" t="s">
        <v>39</v>
      </c>
      <c r="G11" s="5" t="s">
        <v>39</v>
      </c>
      <c r="H11" s="5" t="s">
        <v>39</v>
      </c>
      <c r="I11" s="5">
        <v>389</v>
      </c>
      <c r="J11" s="5">
        <v>385</v>
      </c>
      <c r="K11" s="5">
        <v>403</v>
      </c>
      <c r="L11" s="5">
        <v>486</v>
      </c>
      <c r="M11" s="20">
        <v>521</v>
      </c>
      <c r="N11" s="27"/>
    </row>
    <row r="12" spans="1:14" ht="16.5" customHeight="1">
      <c r="A12" s="19" t="s">
        <v>7</v>
      </c>
      <c r="B12" s="1" t="s">
        <v>5</v>
      </c>
      <c r="C12" s="5">
        <v>279</v>
      </c>
      <c r="D12" s="5">
        <v>282</v>
      </c>
      <c r="E12" s="5">
        <v>308</v>
      </c>
      <c r="F12" s="5">
        <v>470</v>
      </c>
      <c r="G12" s="5">
        <v>490</v>
      </c>
      <c r="H12" s="5" t="s">
        <v>39</v>
      </c>
      <c r="I12" s="5">
        <v>340</v>
      </c>
      <c r="J12" s="5">
        <v>337</v>
      </c>
      <c r="K12" s="5">
        <v>355</v>
      </c>
      <c r="L12" s="5">
        <v>440</v>
      </c>
      <c r="M12" s="20">
        <v>476</v>
      </c>
      <c r="N12" s="27"/>
    </row>
    <row r="13" spans="1:14" ht="16.5" customHeight="1">
      <c r="A13" s="19" t="s">
        <v>8</v>
      </c>
      <c r="B13" s="1" t="s">
        <v>5</v>
      </c>
      <c r="C13" s="5">
        <v>307</v>
      </c>
      <c r="D13" s="5">
        <v>310</v>
      </c>
      <c r="E13" s="5">
        <v>339</v>
      </c>
      <c r="F13" s="5">
        <v>516</v>
      </c>
      <c r="G13" s="5">
        <v>539</v>
      </c>
      <c r="H13" s="5" t="s">
        <v>39</v>
      </c>
      <c r="I13" s="5">
        <v>374</v>
      </c>
      <c r="J13" s="5">
        <v>373</v>
      </c>
      <c r="K13" s="5">
        <v>385</v>
      </c>
      <c r="L13" s="5">
        <v>483</v>
      </c>
      <c r="M13" s="20">
        <v>523</v>
      </c>
      <c r="N13" s="27"/>
    </row>
    <row r="14" spans="1:14" ht="16.5" customHeight="1">
      <c r="A14" s="19" t="s">
        <v>9</v>
      </c>
      <c r="B14" s="1" t="s">
        <v>5</v>
      </c>
      <c r="C14" s="5" t="s">
        <v>39</v>
      </c>
      <c r="D14" s="5" t="s">
        <v>39</v>
      </c>
      <c r="E14" s="5">
        <v>338</v>
      </c>
      <c r="F14" s="5">
        <v>515</v>
      </c>
      <c r="G14" s="5">
        <v>538</v>
      </c>
      <c r="H14" s="5">
        <v>605</v>
      </c>
      <c r="I14" s="5">
        <v>373</v>
      </c>
      <c r="J14" s="5">
        <v>372</v>
      </c>
      <c r="K14" s="5">
        <v>384</v>
      </c>
      <c r="L14" s="5">
        <v>482</v>
      </c>
      <c r="M14" s="20">
        <v>522</v>
      </c>
      <c r="N14" s="27"/>
    </row>
    <row r="15" spans="1:14" ht="16.5" customHeight="1">
      <c r="A15" s="19" t="s">
        <v>14</v>
      </c>
      <c r="B15" s="1" t="s">
        <v>5</v>
      </c>
      <c r="C15" s="5" t="s">
        <v>39</v>
      </c>
      <c r="D15" s="5" t="s">
        <v>39</v>
      </c>
      <c r="E15" s="5" t="s">
        <v>39</v>
      </c>
      <c r="F15" s="5">
        <v>599</v>
      </c>
      <c r="G15" s="5">
        <v>625</v>
      </c>
      <c r="H15" s="5">
        <v>705</v>
      </c>
      <c r="I15" s="5">
        <v>437</v>
      </c>
      <c r="J15" s="5">
        <v>433</v>
      </c>
      <c r="K15" s="5" t="s">
        <v>39</v>
      </c>
      <c r="L15" s="5">
        <v>561</v>
      </c>
      <c r="M15" s="20">
        <v>605</v>
      </c>
      <c r="N15" s="27"/>
    </row>
    <row r="16" spans="1:14" ht="16.5" customHeight="1">
      <c r="A16" s="19" t="s">
        <v>15</v>
      </c>
      <c r="B16" s="1" t="s">
        <v>5</v>
      </c>
      <c r="C16" s="5" t="s">
        <v>39</v>
      </c>
      <c r="D16" s="5" t="s">
        <v>39</v>
      </c>
      <c r="E16" s="5" t="s">
        <v>39</v>
      </c>
      <c r="F16" s="5">
        <v>675</v>
      </c>
      <c r="G16" s="5">
        <v>706</v>
      </c>
      <c r="H16" s="5">
        <v>795</v>
      </c>
      <c r="I16" s="5" t="s">
        <v>39</v>
      </c>
      <c r="J16" s="5" t="s">
        <v>39</v>
      </c>
      <c r="K16" s="5" t="s">
        <v>39</v>
      </c>
      <c r="L16" s="5" t="s">
        <v>39</v>
      </c>
      <c r="M16" s="20" t="s">
        <v>39</v>
      </c>
      <c r="N16" s="27"/>
    </row>
    <row r="17" spans="1:14" ht="14.25">
      <c r="A17" s="21" t="s">
        <v>46</v>
      </c>
      <c r="B17" s="2" t="s">
        <v>11</v>
      </c>
      <c r="C17" s="29">
        <f>ROUND(2.5*272*1.1,0)</f>
        <v>748</v>
      </c>
      <c r="D17" s="29">
        <f>ROUND(2.5*275*1.1,0)</f>
        <v>756</v>
      </c>
      <c r="E17" s="29">
        <f>ROUND(2.5*300*1.1,0)</f>
        <v>825</v>
      </c>
      <c r="F17" s="5">
        <f>ROUND(2.5*455*1.1,0)</f>
        <v>1251</v>
      </c>
      <c r="G17" s="5">
        <f>ROUND(2.5*475*1.1,0)</f>
        <v>1306</v>
      </c>
      <c r="H17" s="5">
        <f>ROUND(2.5*535*1.1,0)</f>
        <v>1471</v>
      </c>
      <c r="I17" s="5">
        <f>ROUND(2.5*331*1.1,0)</f>
        <v>910</v>
      </c>
      <c r="J17" s="5">
        <f>ROUND(2.5*328*1.1,0)</f>
        <v>902</v>
      </c>
      <c r="K17" s="5">
        <f>ROUND(2.5*345*1.1,0)</f>
        <v>949</v>
      </c>
      <c r="L17" s="5">
        <f>ROUND(2.5*427*1.1,0)</f>
        <v>1174</v>
      </c>
      <c r="M17" s="20">
        <f>ROUND(2.5*461*1.1,0)</f>
        <v>1268</v>
      </c>
      <c r="N17" s="27"/>
    </row>
    <row r="18" spans="1:14" ht="20.25" customHeight="1">
      <c r="A18" s="86" t="s">
        <v>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27"/>
    </row>
    <row r="19" spans="1:14" ht="12.75">
      <c r="A19" s="41" t="s">
        <v>1</v>
      </c>
      <c r="B19" s="34" t="s">
        <v>2</v>
      </c>
      <c r="C19" s="89" t="s">
        <v>66</v>
      </c>
      <c r="D19" s="89"/>
      <c r="E19" s="89"/>
      <c r="F19" s="89"/>
      <c r="G19" s="89"/>
      <c r="H19" s="89"/>
      <c r="I19" s="42" t="s">
        <v>65</v>
      </c>
      <c r="J19" s="42"/>
      <c r="K19" s="42"/>
      <c r="L19" s="42"/>
      <c r="M19" s="43"/>
      <c r="N19" s="27"/>
    </row>
    <row r="20" spans="1:14" ht="35.25" customHeight="1">
      <c r="A20" s="41"/>
      <c r="B20" s="34"/>
      <c r="C20" s="8" t="s">
        <v>47</v>
      </c>
      <c r="D20" s="9" t="s">
        <v>53</v>
      </c>
      <c r="E20" s="9" t="s">
        <v>48</v>
      </c>
      <c r="F20" s="9" t="s">
        <v>49</v>
      </c>
      <c r="G20" s="9" t="s">
        <v>63</v>
      </c>
      <c r="H20" s="9" t="s">
        <v>50</v>
      </c>
      <c r="I20" s="7" t="s">
        <v>56</v>
      </c>
      <c r="J20" s="7" t="s">
        <v>57</v>
      </c>
      <c r="K20" s="8" t="s">
        <v>58</v>
      </c>
      <c r="L20" s="8" t="s">
        <v>59</v>
      </c>
      <c r="M20" s="22" t="s">
        <v>64</v>
      </c>
      <c r="N20" s="27"/>
    </row>
    <row r="21" spans="1:14" ht="16.5" customHeight="1">
      <c r="A21" s="19" t="s">
        <v>4</v>
      </c>
      <c r="B21" s="1" t="s">
        <v>5</v>
      </c>
      <c r="C21" s="5">
        <v>436</v>
      </c>
      <c r="D21" s="5">
        <v>460</v>
      </c>
      <c r="E21" s="5">
        <v>469</v>
      </c>
      <c r="F21" s="5">
        <v>563</v>
      </c>
      <c r="G21" s="30">
        <v>543</v>
      </c>
      <c r="H21" s="5">
        <v>597</v>
      </c>
      <c r="I21" s="5">
        <v>496</v>
      </c>
      <c r="J21" s="5">
        <v>496</v>
      </c>
      <c r="K21" s="5">
        <v>578</v>
      </c>
      <c r="L21" s="5">
        <v>578</v>
      </c>
      <c r="M21" s="20">
        <v>748</v>
      </c>
      <c r="N21" s="27"/>
    </row>
    <row r="22" spans="1:14" ht="16.5" customHeight="1">
      <c r="A22" s="19" t="s">
        <v>6</v>
      </c>
      <c r="B22" s="1" t="s">
        <v>5</v>
      </c>
      <c r="C22" s="5">
        <v>446</v>
      </c>
      <c r="D22" s="5">
        <v>470</v>
      </c>
      <c r="E22" s="5">
        <v>479</v>
      </c>
      <c r="F22" s="5">
        <v>575</v>
      </c>
      <c r="G22" s="30">
        <v>555</v>
      </c>
      <c r="H22" s="5">
        <v>609</v>
      </c>
      <c r="I22" s="5">
        <v>507</v>
      </c>
      <c r="J22" s="5">
        <v>507</v>
      </c>
      <c r="K22" s="5">
        <v>589</v>
      </c>
      <c r="L22" s="5">
        <v>589</v>
      </c>
      <c r="M22" s="20">
        <v>763</v>
      </c>
      <c r="N22" s="27"/>
    </row>
    <row r="23" spans="1:14" ht="14.25">
      <c r="A23" s="19" t="s">
        <v>33</v>
      </c>
      <c r="B23" s="1" t="s">
        <v>5</v>
      </c>
      <c r="C23" s="5">
        <v>501</v>
      </c>
      <c r="D23" s="5">
        <v>525</v>
      </c>
      <c r="E23" s="5">
        <v>534</v>
      </c>
      <c r="F23" s="5">
        <v>630</v>
      </c>
      <c r="G23" s="5" t="s">
        <v>39</v>
      </c>
      <c r="H23" s="5">
        <v>664</v>
      </c>
      <c r="I23" s="5">
        <v>568</v>
      </c>
      <c r="J23" s="5">
        <v>568</v>
      </c>
      <c r="K23" s="5">
        <v>644</v>
      </c>
      <c r="L23" s="5">
        <v>644</v>
      </c>
      <c r="M23" s="20">
        <v>818</v>
      </c>
      <c r="N23" s="27"/>
    </row>
    <row r="24" spans="1:14" ht="16.5" customHeight="1">
      <c r="A24" s="19" t="s">
        <v>7</v>
      </c>
      <c r="B24" s="1" t="s">
        <v>5</v>
      </c>
      <c r="C24" s="5">
        <v>454</v>
      </c>
      <c r="D24" s="5">
        <v>480</v>
      </c>
      <c r="E24" s="5">
        <v>489</v>
      </c>
      <c r="F24" s="5">
        <v>588</v>
      </c>
      <c r="G24" s="30">
        <v>568</v>
      </c>
      <c r="H24" s="5">
        <v>623</v>
      </c>
      <c r="I24" s="5">
        <v>518</v>
      </c>
      <c r="J24" s="5">
        <v>518</v>
      </c>
      <c r="K24" s="5">
        <v>603</v>
      </c>
      <c r="L24" s="5">
        <v>603</v>
      </c>
      <c r="M24" s="20">
        <v>781</v>
      </c>
      <c r="N24" s="27"/>
    </row>
    <row r="25" spans="1:14" ht="16.5" customHeight="1">
      <c r="A25" s="19" t="s">
        <v>8</v>
      </c>
      <c r="B25" s="1" t="s">
        <v>5</v>
      </c>
      <c r="C25" s="5">
        <v>497</v>
      </c>
      <c r="D25" s="5">
        <v>524</v>
      </c>
      <c r="E25" s="5">
        <v>538</v>
      </c>
      <c r="F25" s="5">
        <v>643</v>
      </c>
      <c r="G25" s="30">
        <v>623</v>
      </c>
      <c r="H25" s="5">
        <v>682</v>
      </c>
      <c r="I25" s="5">
        <v>567</v>
      </c>
      <c r="J25" s="5">
        <v>567</v>
      </c>
      <c r="K25" s="5">
        <v>659</v>
      </c>
      <c r="L25" s="5">
        <v>659</v>
      </c>
      <c r="M25" s="20">
        <v>854</v>
      </c>
      <c r="N25" s="27"/>
    </row>
    <row r="26" spans="1:14" ht="16.5" customHeight="1">
      <c r="A26" s="19" t="s">
        <v>9</v>
      </c>
      <c r="B26" s="1" t="s">
        <v>5</v>
      </c>
      <c r="C26" s="5">
        <v>496</v>
      </c>
      <c r="D26" s="5">
        <v>523</v>
      </c>
      <c r="E26" s="5">
        <v>537</v>
      </c>
      <c r="F26" s="5">
        <v>642</v>
      </c>
      <c r="G26" s="30">
        <v>622</v>
      </c>
      <c r="H26" s="5">
        <v>681</v>
      </c>
      <c r="I26" s="5">
        <v>566</v>
      </c>
      <c r="J26" s="5">
        <v>566</v>
      </c>
      <c r="K26" s="5">
        <v>658</v>
      </c>
      <c r="L26" s="5">
        <v>658</v>
      </c>
      <c r="M26" s="20">
        <v>853</v>
      </c>
      <c r="N26" s="27"/>
    </row>
    <row r="27" spans="1:14" ht="16.5" customHeight="1">
      <c r="A27" s="19" t="s">
        <v>10</v>
      </c>
      <c r="B27" s="1" t="s">
        <v>5</v>
      </c>
      <c r="C27" s="5">
        <v>580</v>
      </c>
      <c r="D27" s="5">
        <v>612</v>
      </c>
      <c r="E27" s="5">
        <v>624</v>
      </c>
      <c r="F27" s="5">
        <v>749</v>
      </c>
      <c r="G27" s="30">
        <v>729</v>
      </c>
      <c r="H27" s="5">
        <v>795</v>
      </c>
      <c r="I27" s="5">
        <v>660</v>
      </c>
      <c r="J27" s="5">
        <v>660</v>
      </c>
      <c r="K27" s="5">
        <v>769</v>
      </c>
      <c r="L27" s="5">
        <v>769</v>
      </c>
      <c r="M27" s="20">
        <v>995</v>
      </c>
      <c r="N27" s="27"/>
    </row>
    <row r="28" spans="1:14" ht="15.75">
      <c r="A28" s="21" t="s">
        <v>46</v>
      </c>
      <c r="B28" s="2" t="s">
        <v>11</v>
      </c>
      <c r="C28" s="29">
        <f>2.5*441*1.1</f>
        <v>1212.75</v>
      </c>
      <c r="D28" s="31">
        <f>ROUND(2.5*480*1.1,0)</f>
        <v>1320</v>
      </c>
      <c r="E28" s="31">
        <f>ROUND(2.5*474*1.1,0)</f>
        <v>1304</v>
      </c>
      <c r="F28" s="31">
        <f>2.5*568*1.1</f>
        <v>1562.0000000000002</v>
      </c>
      <c r="G28" s="30">
        <f>2.5*548*1.1</f>
        <v>1507.0000000000002</v>
      </c>
      <c r="H28" s="31">
        <f>2.5*602*1.1</f>
        <v>1655.5000000000002</v>
      </c>
      <c r="I28" s="31">
        <f>ROUND(2.5*501*1.1,0)</f>
        <v>1378</v>
      </c>
      <c r="J28" s="31">
        <f>ROUND(2.5*501*1.1,0)</f>
        <v>1378</v>
      </c>
      <c r="K28" s="29">
        <f>2.5*583*1.1</f>
        <v>1603.2500000000002</v>
      </c>
      <c r="L28" s="29">
        <f>2.5*583*1.1</f>
        <v>1603.2500000000002</v>
      </c>
      <c r="M28" s="32">
        <f>2.5*753*1.1</f>
        <v>2070.75</v>
      </c>
      <c r="N28" s="27"/>
    </row>
    <row r="29" spans="1:14" ht="18" customHeight="1">
      <c r="A29" s="83" t="s">
        <v>16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27"/>
    </row>
    <row r="30" spans="1:14" ht="17.25" customHeight="1">
      <c r="A30" s="81" t="s">
        <v>1</v>
      </c>
      <c r="B30" s="82"/>
      <c r="C30" s="4" t="s">
        <v>12</v>
      </c>
      <c r="D30" s="3" t="s">
        <v>43</v>
      </c>
      <c r="E30" s="3" t="s">
        <v>17</v>
      </c>
      <c r="F30" s="3" t="s">
        <v>44</v>
      </c>
      <c r="G30" s="3" t="s">
        <v>18</v>
      </c>
      <c r="H30" s="3" t="s">
        <v>19</v>
      </c>
      <c r="I30" s="3" t="s">
        <v>20</v>
      </c>
      <c r="J30" s="3" t="s">
        <v>21</v>
      </c>
      <c r="K30" s="3" t="s">
        <v>22</v>
      </c>
      <c r="L30" s="3"/>
      <c r="M30" s="18"/>
      <c r="N30" s="27"/>
    </row>
    <row r="31" spans="1:14" ht="16.5" customHeight="1">
      <c r="A31" s="65" t="s">
        <v>4</v>
      </c>
      <c r="B31" s="66"/>
      <c r="C31" s="1" t="s">
        <v>5</v>
      </c>
      <c r="D31" s="5">
        <v>194</v>
      </c>
      <c r="E31" s="5">
        <v>212</v>
      </c>
      <c r="F31" s="5">
        <v>227</v>
      </c>
      <c r="G31" s="5">
        <v>247</v>
      </c>
      <c r="H31" s="5">
        <v>280</v>
      </c>
      <c r="I31" s="5" t="s">
        <v>39</v>
      </c>
      <c r="J31" s="5" t="s">
        <v>39</v>
      </c>
      <c r="K31" s="5" t="s">
        <v>39</v>
      </c>
      <c r="L31" s="5"/>
      <c r="M31" s="20"/>
      <c r="N31" s="27"/>
    </row>
    <row r="32" spans="1:14" ht="16.5" customHeight="1">
      <c r="A32" s="65" t="s">
        <v>6</v>
      </c>
      <c r="B32" s="66"/>
      <c r="C32" s="1" t="s">
        <v>5</v>
      </c>
      <c r="D32" s="5">
        <v>199</v>
      </c>
      <c r="E32" s="5">
        <v>218</v>
      </c>
      <c r="F32" s="5">
        <v>233</v>
      </c>
      <c r="G32" s="5">
        <v>253</v>
      </c>
      <c r="H32" s="5">
        <v>287</v>
      </c>
      <c r="I32" s="5">
        <v>347</v>
      </c>
      <c r="J32" s="5" t="s">
        <v>39</v>
      </c>
      <c r="K32" s="5" t="s">
        <v>39</v>
      </c>
      <c r="L32" s="5"/>
      <c r="M32" s="20"/>
      <c r="N32" s="27"/>
    </row>
    <row r="33" spans="1:14" ht="16.5" customHeight="1">
      <c r="A33" s="65" t="s">
        <v>60</v>
      </c>
      <c r="B33" s="66"/>
      <c r="C33" s="1" t="s">
        <v>5</v>
      </c>
      <c r="D33" s="5" t="s">
        <v>39</v>
      </c>
      <c r="E33" s="5" t="s">
        <v>39</v>
      </c>
      <c r="F33" s="5">
        <v>288</v>
      </c>
      <c r="G33" s="5">
        <v>308</v>
      </c>
      <c r="H33" s="5" t="s">
        <v>39</v>
      </c>
      <c r="I33" s="5" t="s">
        <v>39</v>
      </c>
      <c r="J33" s="5" t="s">
        <v>39</v>
      </c>
      <c r="K33" s="5" t="s">
        <v>39</v>
      </c>
      <c r="L33" s="5"/>
      <c r="M33" s="20"/>
      <c r="N33" s="27"/>
    </row>
    <row r="34" spans="1:14" ht="16.5" customHeight="1">
      <c r="A34" s="65" t="s">
        <v>7</v>
      </c>
      <c r="B34" s="66"/>
      <c r="C34" s="1" t="s">
        <v>5</v>
      </c>
      <c r="D34" s="5">
        <v>202</v>
      </c>
      <c r="E34" s="5">
        <v>221</v>
      </c>
      <c r="F34" s="5">
        <v>237</v>
      </c>
      <c r="G34" s="5">
        <v>258</v>
      </c>
      <c r="H34" s="5">
        <v>292</v>
      </c>
      <c r="I34" s="5">
        <v>354</v>
      </c>
      <c r="J34" s="5" t="s">
        <v>39</v>
      </c>
      <c r="K34" s="5" t="s">
        <v>39</v>
      </c>
      <c r="L34" s="5"/>
      <c r="M34" s="20"/>
      <c r="N34" s="27"/>
    </row>
    <row r="35" spans="1:14" ht="16.5" customHeight="1">
      <c r="A35" s="65" t="s">
        <v>8</v>
      </c>
      <c r="B35" s="66"/>
      <c r="C35" s="1" t="s">
        <v>5</v>
      </c>
      <c r="D35" s="5">
        <v>225</v>
      </c>
      <c r="E35" s="5">
        <v>244</v>
      </c>
      <c r="F35" s="5">
        <v>262</v>
      </c>
      <c r="G35" s="5">
        <v>285</v>
      </c>
      <c r="H35" s="5">
        <v>322</v>
      </c>
      <c r="I35" s="5">
        <v>390</v>
      </c>
      <c r="J35" s="5" t="s">
        <v>39</v>
      </c>
      <c r="K35" s="5" t="s">
        <v>39</v>
      </c>
      <c r="L35" s="5"/>
      <c r="M35" s="20"/>
      <c r="N35" s="27"/>
    </row>
    <row r="36" spans="1:14" ht="16.5" customHeight="1">
      <c r="A36" s="65" t="s">
        <v>9</v>
      </c>
      <c r="B36" s="66"/>
      <c r="C36" s="1" t="s">
        <v>5</v>
      </c>
      <c r="D36" s="5" t="s">
        <v>39</v>
      </c>
      <c r="E36" s="5" t="s">
        <v>40</v>
      </c>
      <c r="F36" s="5">
        <v>261</v>
      </c>
      <c r="G36" s="5">
        <v>284</v>
      </c>
      <c r="H36" s="5">
        <v>321</v>
      </c>
      <c r="I36" s="5">
        <v>389</v>
      </c>
      <c r="J36" s="5">
        <v>448</v>
      </c>
      <c r="K36" s="5" t="s">
        <v>39</v>
      </c>
      <c r="L36" s="5"/>
      <c r="M36" s="20"/>
      <c r="N36" s="27"/>
    </row>
    <row r="37" spans="1:14" ht="16.5" customHeight="1">
      <c r="A37" s="65" t="s">
        <v>14</v>
      </c>
      <c r="B37" s="66"/>
      <c r="C37" s="1" t="s">
        <v>5</v>
      </c>
      <c r="D37" s="5" t="s">
        <v>39</v>
      </c>
      <c r="E37" s="5" t="s">
        <v>40</v>
      </c>
      <c r="F37" s="5" t="s">
        <v>39</v>
      </c>
      <c r="G37" s="5">
        <v>329</v>
      </c>
      <c r="H37" s="5">
        <v>372</v>
      </c>
      <c r="I37" s="5">
        <v>452</v>
      </c>
      <c r="J37" s="5">
        <v>520</v>
      </c>
      <c r="K37" s="5">
        <v>581</v>
      </c>
      <c r="L37" s="5"/>
      <c r="M37" s="20"/>
      <c r="N37" s="27"/>
    </row>
    <row r="38" spans="1:14" ht="16.5" customHeight="1">
      <c r="A38" s="65" t="s">
        <v>15</v>
      </c>
      <c r="B38" s="66"/>
      <c r="C38" s="1" t="s">
        <v>5</v>
      </c>
      <c r="D38" s="5" t="s">
        <v>39</v>
      </c>
      <c r="E38" s="5" t="s">
        <v>40</v>
      </c>
      <c r="F38" s="5" t="s">
        <v>40</v>
      </c>
      <c r="G38" s="5" t="s">
        <v>40</v>
      </c>
      <c r="H38" s="5" t="s">
        <v>39</v>
      </c>
      <c r="I38" s="5">
        <v>509</v>
      </c>
      <c r="J38" s="5">
        <v>587</v>
      </c>
      <c r="K38" s="5">
        <v>656</v>
      </c>
      <c r="L38" s="5"/>
      <c r="M38" s="20"/>
      <c r="N38" s="27"/>
    </row>
    <row r="39" spans="1:14" ht="16.5" customHeight="1">
      <c r="A39" s="67" t="s">
        <v>46</v>
      </c>
      <c r="B39" s="68"/>
      <c r="C39" s="2" t="s">
        <v>11</v>
      </c>
      <c r="D39" s="29">
        <f>ROUND(2.5*194*1.1,0)</f>
        <v>534</v>
      </c>
      <c r="E39" s="29">
        <f>ROUND(2.5*212*1.1,0)</f>
        <v>583</v>
      </c>
      <c r="F39" s="29">
        <f>ROUND(2.5*227*1.1,0)</f>
        <v>624</v>
      </c>
      <c r="G39" s="29">
        <f>ROUND(2.5*247*1.1,0)</f>
        <v>679</v>
      </c>
      <c r="H39" s="29">
        <f>ROUND(2.5*280*1.1,0)</f>
        <v>770</v>
      </c>
      <c r="I39" s="29">
        <f>ROUND(2.5*339*1.1,0)</f>
        <v>932</v>
      </c>
      <c r="J39" s="29">
        <f>ROUND(2.5*391*1.1,0)</f>
        <v>1075</v>
      </c>
      <c r="K39" s="29">
        <f>ROUND(2.5*437*1.1,0)</f>
        <v>1202</v>
      </c>
      <c r="L39" s="5"/>
      <c r="M39" s="20"/>
      <c r="N39" s="27"/>
    </row>
    <row r="40" spans="1:14" ht="18" customHeight="1">
      <c r="A40" s="83" t="s">
        <v>23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  <c r="N40" s="27"/>
    </row>
    <row r="41" spans="1:14" ht="17.25" customHeight="1">
      <c r="A41" s="33" t="s">
        <v>1</v>
      </c>
      <c r="B41" s="34"/>
      <c r="C41" s="39" t="s">
        <v>24</v>
      </c>
      <c r="D41" s="39"/>
      <c r="E41" s="39"/>
      <c r="F41" s="39"/>
      <c r="G41" s="39"/>
      <c r="H41" s="39"/>
      <c r="I41" s="39"/>
      <c r="J41" s="39" t="s">
        <v>25</v>
      </c>
      <c r="K41" s="39"/>
      <c r="L41" s="39"/>
      <c r="M41" s="40"/>
      <c r="N41" s="27"/>
    </row>
    <row r="42" spans="1:14" ht="16.5" customHeight="1">
      <c r="A42" s="65" t="s">
        <v>26</v>
      </c>
      <c r="B42" s="66"/>
      <c r="C42" s="44">
        <v>1200</v>
      </c>
      <c r="D42" s="44"/>
      <c r="E42" s="44"/>
      <c r="F42" s="44"/>
      <c r="G42" s="44"/>
      <c r="H42" s="44"/>
      <c r="I42" s="44"/>
      <c r="J42" s="44">
        <v>1160</v>
      </c>
      <c r="K42" s="44"/>
      <c r="L42" s="44"/>
      <c r="M42" s="45"/>
      <c r="N42" s="27"/>
    </row>
    <row r="43" spans="1:14" ht="16.5" customHeight="1">
      <c r="A43" s="65" t="s">
        <v>27</v>
      </c>
      <c r="B43" s="66"/>
      <c r="C43" s="44">
        <v>1180</v>
      </c>
      <c r="D43" s="44"/>
      <c r="E43" s="44"/>
      <c r="F43" s="44"/>
      <c r="G43" s="44"/>
      <c r="H43" s="44"/>
      <c r="I43" s="44"/>
      <c r="J43" s="44">
        <v>1150</v>
      </c>
      <c r="K43" s="44"/>
      <c r="L43" s="44"/>
      <c r="M43" s="45"/>
      <c r="N43" s="27"/>
    </row>
    <row r="44" spans="1:14" ht="16.5" customHeight="1">
      <c r="A44" s="65" t="s">
        <v>28</v>
      </c>
      <c r="B44" s="66"/>
      <c r="C44" s="44">
        <v>1150</v>
      </c>
      <c r="D44" s="44"/>
      <c r="E44" s="44"/>
      <c r="F44" s="44"/>
      <c r="G44" s="44"/>
      <c r="H44" s="44"/>
      <c r="I44" s="44"/>
      <c r="J44" s="44">
        <v>1100</v>
      </c>
      <c r="K44" s="44"/>
      <c r="L44" s="44"/>
      <c r="M44" s="45"/>
      <c r="N44" s="27"/>
    </row>
    <row r="45" spans="1:14" ht="16.5" customHeight="1">
      <c r="A45" s="65" t="s">
        <v>29</v>
      </c>
      <c r="B45" s="66"/>
      <c r="C45" s="44">
        <v>1051</v>
      </c>
      <c r="D45" s="44"/>
      <c r="E45" s="44"/>
      <c r="F45" s="44"/>
      <c r="G45" s="44"/>
      <c r="H45" s="44"/>
      <c r="I45" s="44"/>
      <c r="J45" s="44">
        <v>1000</v>
      </c>
      <c r="K45" s="44"/>
      <c r="L45" s="44"/>
      <c r="M45" s="45"/>
      <c r="N45" s="27"/>
    </row>
    <row r="46" spans="1:14" ht="16.5" customHeight="1">
      <c r="A46" s="65" t="s">
        <v>30</v>
      </c>
      <c r="B46" s="66"/>
      <c r="C46" s="44">
        <v>1060</v>
      </c>
      <c r="D46" s="44"/>
      <c r="E46" s="44"/>
      <c r="F46" s="44"/>
      <c r="G46" s="44"/>
      <c r="H46" s="44"/>
      <c r="I46" s="44"/>
      <c r="J46" s="44">
        <v>1000</v>
      </c>
      <c r="K46" s="44"/>
      <c r="L46" s="44"/>
      <c r="M46" s="45"/>
      <c r="N46" s="27"/>
    </row>
    <row r="47" spans="1:14" ht="16.5" customHeight="1">
      <c r="A47" s="65" t="s">
        <v>31</v>
      </c>
      <c r="B47" s="66"/>
      <c r="C47" s="44">
        <v>902</v>
      </c>
      <c r="D47" s="44"/>
      <c r="E47" s="44"/>
      <c r="F47" s="44"/>
      <c r="G47" s="44"/>
      <c r="H47" s="44"/>
      <c r="I47" s="44"/>
      <c r="J47" s="44">
        <v>845</v>
      </c>
      <c r="K47" s="44"/>
      <c r="L47" s="44"/>
      <c r="M47" s="45"/>
      <c r="N47" s="27"/>
    </row>
    <row r="48" spans="1:14" ht="16.5" customHeight="1">
      <c r="A48" s="65" t="s">
        <v>32</v>
      </c>
      <c r="B48" s="66"/>
      <c r="C48" s="44">
        <v>800</v>
      </c>
      <c r="D48" s="44"/>
      <c r="E48" s="44"/>
      <c r="F48" s="44"/>
      <c r="G48" s="44"/>
      <c r="H48" s="44"/>
      <c r="I48" s="44"/>
      <c r="J48" s="44">
        <v>750</v>
      </c>
      <c r="K48" s="44"/>
      <c r="L48" s="44"/>
      <c r="M48" s="45"/>
      <c r="N48" s="27"/>
    </row>
    <row r="49" spans="1:14" ht="16.5" customHeight="1" thickBot="1">
      <c r="A49" s="61" t="s">
        <v>46</v>
      </c>
      <c r="B49" s="62"/>
      <c r="C49" s="63">
        <v>1250</v>
      </c>
      <c r="D49" s="63"/>
      <c r="E49" s="63"/>
      <c r="F49" s="63"/>
      <c r="G49" s="63"/>
      <c r="H49" s="63"/>
      <c r="I49" s="63"/>
      <c r="J49" s="63"/>
      <c r="K49" s="63"/>
      <c r="L49" s="63"/>
      <c r="M49" s="64"/>
      <c r="N49" s="27"/>
    </row>
    <row r="50" spans="1:14" ht="27" customHeight="1">
      <c r="A50" s="23"/>
      <c r="B50" s="10"/>
      <c r="C50" s="10"/>
      <c r="D50" s="10"/>
      <c r="E50" s="10"/>
      <c r="F50" s="10"/>
      <c r="G50" s="10"/>
      <c r="H50" s="11"/>
      <c r="I50" s="11"/>
      <c r="J50" s="11"/>
      <c r="K50" s="12"/>
      <c r="L50" s="12"/>
      <c r="M50" s="24"/>
      <c r="N50" s="27"/>
    </row>
    <row r="51" spans="1:13" ht="21" customHeight="1">
      <c r="A51" s="46" t="s">
        <v>55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</row>
    <row r="52" spans="1:13" ht="8.25" customHeight="1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</row>
    <row r="53" spans="1:14" ht="16.5" customHeight="1">
      <c r="A53" s="49" t="s">
        <v>34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28"/>
    </row>
    <row r="54" spans="1:14" ht="27.75" customHeight="1">
      <c r="A54" s="52" t="s">
        <v>35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4"/>
      <c r="N54" s="28"/>
    </row>
    <row r="55" spans="1:13" ht="14.25" customHeight="1">
      <c r="A55" s="55" t="s">
        <v>36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</row>
    <row r="56" spans="1:13" ht="36.7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</row>
    <row r="57" ht="13.5" thickTop="1"/>
  </sheetData>
  <sheetProtection formatCells="0" formatColumns="0" formatRows="0" insertColumns="0" insertRows="0" insertHyperlinks="0" deleteColumns="0" deleteRows="0" sort="0" autoFilter="0" pivotTables="0"/>
  <mergeCells count="56">
    <mergeCell ref="A18:M18"/>
    <mergeCell ref="C19:H19"/>
    <mergeCell ref="A2:M2"/>
    <mergeCell ref="A3:M3"/>
    <mergeCell ref="A4:M4"/>
    <mergeCell ref="A30:B30"/>
    <mergeCell ref="A44:B44"/>
    <mergeCell ref="A43:B43"/>
    <mergeCell ref="A42:B42"/>
    <mergeCell ref="A29:M29"/>
    <mergeCell ref="A40:M40"/>
    <mergeCell ref="A31:B31"/>
    <mergeCell ref="A36:B36"/>
    <mergeCell ref="A37:B37"/>
    <mergeCell ref="A38:B38"/>
    <mergeCell ref="A39:B39"/>
    <mergeCell ref="A47:B47"/>
    <mergeCell ref="A6:M6"/>
    <mergeCell ref="A32:B32"/>
    <mergeCell ref="A33:B33"/>
    <mergeCell ref="A34:B34"/>
    <mergeCell ref="A35:B35"/>
    <mergeCell ref="C48:I48"/>
    <mergeCell ref="A46:B46"/>
    <mergeCell ref="A45:B45"/>
    <mergeCell ref="J48:M48"/>
    <mergeCell ref="J46:M46"/>
    <mergeCell ref="J47:M47"/>
    <mergeCell ref="C46:I46"/>
    <mergeCell ref="C47:I47"/>
    <mergeCell ref="A48:B48"/>
    <mergeCell ref="A51:M52"/>
    <mergeCell ref="A53:M53"/>
    <mergeCell ref="A54:M54"/>
    <mergeCell ref="A55:M56"/>
    <mergeCell ref="A49:B49"/>
    <mergeCell ref="C49:I49"/>
    <mergeCell ref="J49:M49"/>
    <mergeCell ref="J42:M42"/>
    <mergeCell ref="J43:M43"/>
    <mergeCell ref="J44:M44"/>
    <mergeCell ref="J45:M45"/>
    <mergeCell ref="C42:I42"/>
    <mergeCell ref="C43:I43"/>
    <mergeCell ref="C44:I44"/>
    <mergeCell ref="C45:I45"/>
    <mergeCell ref="A7:A8"/>
    <mergeCell ref="B7:B8"/>
    <mergeCell ref="C7:I7"/>
    <mergeCell ref="J7:M7"/>
    <mergeCell ref="J41:M41"/>
    <mergeCell ref="C41:I41"/>
    <mergeCell ref="B19:B20"/>
    <mergeCell ref="A19:A20"/>
    <mergeCell ref="I19:M19"/>
    <mergeCell ref="A41:B41"/>
  </mergeCells>
  <printOptions/>
  <pageMargins left="0.24" right="0.2362204724409449" top="0.23" bottom="0.15748031496062992" header="0.17" footer="0.2362204724409449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</dc:creator>
  <cp:keywords/>
  <dc:description/>
  <cp:lastModifiedBy>Admin</cp:lastModifiedBy>
  <cp:lastPrinted>2016-10-19T14:54:58Z</cp:lastPrinted>
  <dcterms:created xsi:type="dcterms:W3CDTF">2013-04-02T20:02:11Z</dcterms:created>
  <dcterms:modified xsi:type="dcterms:W3CDTF">2016-11-14T14:42:39Z</dcterms:modified>
  <cp:category/>
  <cp:version/>
  <cp:contentType/>
  <cp:contentStatus/>
</cp:coreProperties>
</file>